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251" windowWidth="514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<sst xmlns="http://schemas.openxmlformats.org/spreadsheetml/2006/main" count="20" uniqueCount="18">
  <si>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傾きの係数</t>
  </si>
  <si>
    <t>切片の係数</t>
  </si>
  <si>
    <t>年齢</t>
  </si>
  <si>
    <t>目標記録</t>
  </si>
  <si>
    <t>ラップ</t>
  </si>
  <si>
    <t>分</t>
  </si>
  <si>
    <t>秒</t>
  </si>
  <si>
    <t>：</t>
  </si>
  <si>
    <t>歳</t>
  </si>
  <si>
    <t>ヶ月</t>
  </si>
  <si>
    <t>合計</t>
  </si>
  <si>
    <t>200m自由形ラップの算出</t>
  </si>
  <si>
    <t>黄色のセルに数値を入れてください</t>
  </si>
  <si>
    <t>切片の係数</t>
  </si>
  <si>
    <t>男子</t>
  </si>
  <si>
    <t>女子</t>
  </si>
  <si>
    <t>性別</t>
  </si>
  <si>
    <t>性別を選択し，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</si>
</sst>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##########"/>
    <numFmt numFmtId="177" formatCode="mm:ss.00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2" borderId="3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4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3" borderId="0" xfId="0" applyNumberForma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14" sqref="G14"/>
    </sheetView>
  </sheetViews>
  <sheetFormatPr defaultColWidth="9.00390625" defaultRowHeight="13.5"/>
  <cols>
    <col min="1" max="3" width="15.375" style="0" bestFit="1" customWidth="1"/>
    <col min="4" max="4" width="16.50390625" style="0" bestFit="1" customWidth="1"/>
    <col min="5" max="5" width="4.875" style="0" bestFit="1" customWidth="1"/>
  </cols>
  <sheetData>
    <row r="1" spans="1:5" ht="14.25">
      <c r="A1" s="19" t="s">
        <v>11</v>
      </c>
      <c r="B1" s="19"/>
      <c r="C1" s="19"/>
      <c r="D1" s="19"/>
      <c r="E1" s="19"/>
    </row>
    <row r="2" spans="1:2" ht="13.5">
      <c r="A2" s="14" t="s">
        <v>17</v>
      </c>
      <c r="B2" s="2"/>
    </row>
    <row r="3" spans="1:2" ht="13.5">
      <c r="A3" s="14" t="s">
        <v>12</v>
      </c>
      <c r="B3" s="2"/>
    </row>
    <row r="4" spans="1:2" ht="13.5">
      <c r="A4" s="2" t="s">
        <v>16</v>
      </c>
      <c r="B4" s="16" t="s">
        <v>15</v>
      </c>
    </row>
    <row r="5" spans="1:5" ht="13.5">
      <c r="A5" s="13" t="s">
        <v>2</v>
      </c>
      <c r="B5" s="10">
        <v>18</v>
      </c>
      <c r="C5" s="11" t="s">
        <v>8</v>
      </c>
      <c r="D5" s="10">
        <v>0</v>
      </c>
      <c r="E5" s="12" t="s">
        <v>9</v>
      </c>
    </row>
    <row r="7" spans="1:4" ht="13.5">
      <c r="A7" s="17" t="s">
        <v>3</v>
      </c>
      <c r="B7" s="4" t="s">
        <v>5</v>
      </c>
      <c r="C7" s="5"/>
      <c r="D7" s="6" t="s">
        <v>6</v>
      </c>
    </row>
    <row r="8" spans="1:4" ht="13.5">
      <c r="A8" s="18"/>
      <c r="B8" s="7">
        <v>2</v>
      </c>
      <c r="C8" s="8" t="s">
        <v>7</v>
      </c>
      <c r="D8" s="9">
        <v>25.75</v>
      </c>
    </row>
    <row r="10" spans="1:4" ht="13.5">
      <c r="A10" s="3" t="s">
        <v>4</v>
      </c>
      <c r="B10">
        <v>50</v>
      </c>
      <c r="D10" s="15">
        <f>IF(B4="男子",ROUND((A20*($B5+$D5/12)^3+A19*($B5+$D5/12)^2+A18*($B5+$D5/12)+A21)*($B8*60+$D8)+(A25*($B5+$D5/12)^3+A24*($B5+$D5/12)^2+A23*($B5+$D5/12)+A26),2),ROUND((A30*($B5+$D5/12)^3+A29*($B5+$D5/12)^2+A28*($B5+$D5/12)+A31)*($B8*60+$D8)+(A35*($B5+$D5/12)^3+A34*($B5+$D5/12)^2+A33*($B5+$D5/12)+A36),2))</f>
        <v>32.36</v>
      </c>
    </row>
    <row r="11" spans="2:4" ht="13.5">
      <c r="B11">
        <v>100</v>
      </c>
      <c r="D11" s="15">
        <f>IF(B4="男子",ROUND((B20*($B5+$D5/12)^3+B19*($B5+$D5/12)^2+B18*($B5+$D5/12)+B21)*($B8*60+$D8)+(B25*($B5+$D5/12)^3+B24*($B5+$D5/12)^2+B23*($B5+$D5/12)+B26),2),ROUND((B30*($B5+$D5/12)^3+B29*($B5+$D5/12)^2+B28*($B5+$D5/12)+B31)*($B8*60+$D8)+(B35*($B5+$D5/12)^3+B34*($B5+$D5/12)^2+B33*($B5+$D5/12)+B36),2))</f>
        <v>36.2</v>
      </c>
    </row>
    <row r="12" spans="2:4" ht="13.5">
      <c r="B12">
        <v>150</v>
      </c>
      <c r="D12" s="15">
        <f>IF(B4="男子",ROUND((C20*($B5+$D5/12)^3+C19*($B5+$D5/12)^2+C18*($B5+$D5/12)+C21)*($B8*60+$D8)+(C25*($B5+$D5/12)^3+C24*($B5+$D5/12)^2+C23*($B5+$D5/12)+C26),2),ROUND((C30*($B5+$D5/12)^3+C29*($B5+$D5/12)^2+C28*($B5+$D5/12)+C31)*($B8*60+$D8)+(C35*($B5+$D5/12)^3+C34*($B5+$D5/12)^2+C33*($B5+$D5/12)+C36),2))</f>
        <v>38.32</v>
      </c>
    </row>
    <row r="13" spans="2:4" ht="13.5">
      <c r="B13">
        <v>200</v>
      </c>
      <c r="D13" s="15">
        <f>IF(B4="男子",ROUND((D20*($B5+$D5/12)^3+D19*($B5+$D5/12)^2+D18*($B5+$D5/12)+D21)*($B8*60+$D8)+(D25*($B5+$D5/12)^3+D24*($B5+$D5/12)^2+D23*($B5+$D5/12)+D26),2),ROUND((D30*($B5+$D5/12)^3+D29*($B5+$D5/12)^2+D28*($B5+$D5/12)+D31)*($B8*60+$D8)+(D35*($B5+$D5/12)^3+D34*($B5+$D5/12)^2+D33*($B5+$D5/12)+D36),2))</f>
        <v>38.87</v>
      </c>
    </row>
    <row r="14" spans="2:4" ht="13.5">
      <c r="B14" t="s">
        <v>10</v>
      </c>
      <c r="C14" s="20">
        <f>SUM(D10:D13)/60/60/24</f>
        <v>0.0016869212962962964</v>
      </c>
      <c r="D14" s="20"/>
    </row>
    <row r="17" spans="1:4" ht="13.5">
      <c r="A17" s="1" t="s">
        <v>0</v>
      </c>
      <c r="B17" s="1"/>
      <c r="C17" s="1"/>
      <c r="D17" s="1"/>
    </row>
    <row r="18" spans="1:7" ht="13.5">
      <c r="A18" s="1">
        <v>-0.0750738320810107</v>
      </c>
      <c r="B18" s="1">
        <v>4.1474821573563395E-05</v>
      </c>
      <c r="C18" s="1">
        <v>0.06261457480988043</v>
      </c>
      <c r="D18" s="1">
        <v>0.012417782448818276</v>
      </c>
      <c r="G18" t="s">
        <v>14</v>
      </c>
    </row>
    <row r="19" spans="1:7" ht="13.5">
      <c r="A19" s="1">
        <v>0.004378693864233318</v>
      </c>
      <c r="B19" s="1">
        <v>0.00044996671258519023</v>
      </c>
      <c r="C19" s="1">
        <v>-0.0035807008710814496</v>
      </c>
      <c r="D19" s="1">
        <v>-0.0012479597056885183</v>
      </c>
      <c r="G19" t="s">
        <v>15</v>
      </c>
    </row>
    <row r="20" spans="1:4" ht="13.5">
      <c r="A20" s="1">
        <v>-8.387553207553903E-05</v>
      </c>
      <c r="B20" s="1">
        <v>-2.2042419062680875E-05</v>
      </c>
      <c r="C20" s="1">
        <v>6.456714862745001E-05</v>
      </c>
      <c r="D20" s="1">
        <v>4.135080250976376E-05</v>
      </c>
    </row>
    <row r="21" spans="1:4" ht="13.5">
      <c r="A21" s="1">
        <v>0.5967880544146895</v>
      </c>
      <c r="B21" s="1">
        <v>0.22850448285862815</v>
      </c>
      <c r="C21" s="1">
        <v>-0.05936175724677532</v>
      </c>
      <c r="D21" s="1">
        <v>0.2340692199770034</v>
      </c>
    </row>
    <row r="22" spans="1:4" ht="13.5">
      <c r="A22" s="1" t="s">
        <v>1</v>
      </c>
      <c r="B22" s="1"/>
      <c r="C22" s="1"/>
      <c r="D22" s="1"/>
    </row>
    <row r="23" spans="1:4" ht="13.5">
      <c r="A23" s="1">
        <v>8.132211212548908</v>
      </c>
      <c r="B23" s="1">
        <v>-3.9660548607461243</v>
      </c>
      <c r="C23" s="1">
        <v>-8.539025974753379</v>
      </c>
      <c r="D23" s="1">
        <v>4.372869623064765</v>
      </c>
    </row>
    <row r="24" spans="1:4" ht="13.5">
      <c r="A24" s="1">
        <v>-0.4749437585984244</v>
      </c>
      <c r="B24" s="1">
        <v>0.18997319967883655</v>
      </c>
      <c r="C24" s="1">
        <v>0.49061911912942685</v>
      </c>
      <c r="D24" s="1">
        <v>-0.20564856021729602</v>
      </c>
    </row>
    <row r="25" spans="1:4" ht="13.5">
      <c r="A25" s="1">
        <v>0.009058113093280862</v>
      </c>
      <c r="B25" s="1">
        <v>-0.0022755276571108395</v>
      </c>
      <c r="C25" s="1">
        <v>-0.008924069344757955</v>
      </c>
      <c r="D25" s="1">
        <v>0.0021414839087422325</v>
      </c>
    </row>
    <row r="26" spans="1:4" ht="13.5">
      <c r="A26" s="1">
        <v>-38.36138417023074</v>
      </c>
      <c r="B26" s="1">
        <v>23.95334388179973</v>
      </c>
      <c r="C26" s="1">
        <v>43.742266730974755</v>
      </c>
      <c r="D26" s="1">
        <v>-29.33422644309699</v>
      </c>
    </row>
    <row r="27" spans="1:4" ht="13.5">
      <c r="A27" s="1" t="s">
        <v>0</v>
      </c>
      <c r="B27" s="1"/>
      <c r="C27" s="1"/>
      <c r="D27" s="1"/>
    </row>
    <row r="28" spans="1:4" ht="13.5">
      <c r="A28" s="1">
        <v>0.26629075933106816</v>
      </c>
      <c r="B28" s="1">
        <v>0.1577661693345744</v>
      </c>
      <c r="C28" s="1">
        <v>-0.06619266785263118</v>
      </c>
      <c r="D28" s="1">
        <v>-0.3578642608130104</v>
      </c>
    </row>
    <row r="29" spans="1:4" ht="13.5">
      <c r="A29" s="1">
        <v>-0.019013561377434762</v>
      </c>
      <c r="B29" s="1">
        <v>-0.010972720675992276</v>
      </c>
      <c r="C29" s="1">
        <v>0.005192198054177373</v>
      </c>
      <c r="D29" s="1">
        <v>0.0247940839992496</v>
      </c>
    </row>
    <row r="30" spans="1:4" ht="13.5">
      <c r="A30" s="1">
        <v>0.0004307585530489689</v>
      </c>
      <c r="B30" s="1">
        <v>0.00024116227906270004</v>
      </c>
      <c r="C30" s="1">
        <v>-0.00012304243254371365</v>
      </c>
      <c r="D30" s="1">
        <v>-0.0005488783995679541</v>
      </c>
    </row>
    <row r="31" spans="1:4" ht="13.5">
      <c r="A31" s="1">
        <v>-1.017256083963773</v>
      </c>
      <c r="B31" s="1">
        <v>-0.47307808836726073</v>
      </c>
      <c r="C31" s="1">
        <v>0.5314422552145963</v>
      </c>
      <c r="D31" s="1">
        <v>1.9588919171164338</v>
      </c>
    </row>
    <row r="32" spans="1:4" ht="13.5">
      <c r="A32" s="1" t="s">
        <v>13</v>
      </c>
      <c r="B32" s="1"/>
      <c r="C32" s="1"/>
      <c r="D32" s="1"/>
    </row>
    <row r="33" spans="1:4" ht="13.5">
      <c r="A33" s="1">
        <v>-37.06701941762116</v>
      </c>
      <c r="B33" s="1">
        <v>-23.200839450538975</v>
      </c>
      <c r="C33" s="1">
        <v>9.394832531412744</v>
      </c>
      <c r="D33" s="1">
        <v>50.87302633674713</v>
      </c>
    </row>
    <row r="34" spans="1:4" ht="13.5">
      <c r="A34" s="1">
        <v>2.614660198748808</v>
      </c>
      <c r="B34" s="1">
        <v>1.580064553455716</v>
      </c>
      <c r="C34" s="1">
        <v>-0.7316312775723245</v>
      </c>
      <c r="D34" s="1">
        <v>-3.463093474632183</v>
      </c>
    </row>
    <row r="35" spans="1:4" ht="13.5">
      <c r="A35" s="1">
        <v>-0.058720748898925014</v>
      </c>
      <c r="B35" s="1">
        <v>-0.03422889489135213</v>
      </c>
      <c r="C35" s="1">
        <v>0.01723712989553394</v>
      </c>
      <c r="D35" s="1">
        <v>0.07571251389474287</v>
      </c>
    </row>
    <row r="36" spans="1:4" ht="13.5">
      <c r="A36" s="1">
        <v>176.24914802863753</v>
      </c>
      <c r="B36" s="1">
        <v>109.72051830796983</v>
      </c>
      <c r="C36" s="1">
        <v>-38.665325157124286</v>
      </c>
      <c r="D36" s="1">
        <v>-247.30434117948175</v>
      </c>
    </row>
  </sheetData>
  <mergeCells count="3">
    <mergeCell ref="A7:A8"/>
    <mergeCell ref="A1:E1"/>
    <mergeCell ref="C14:D14"/>
  </mergeCells>
  <dataValidations count="1">
    <dataValidation type="list" allowBlank="1" showInputMessage="1" showErrorMessage="1" sqref="B4">
      <formula1>$G$18:$G$19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Teruo Nomura</dc:creator>
  <cp:keywords/>
  <dc:description/>
  <cp:lastModifiedBy>Hideki Takagi</cp:lastModifiedBy>
  <dcterms:created xsi:type="dcterms:W3CDTF">2004-08-17T09:15:18Z</dcterms:created>
  <dcterms:modified xsi:type="dcterms:W3CDTF">2006-01-27T06:54:46Z</dcterms:modified>
  <cp:category/>
  <cp:version/>
  <cp:contentType/>
  <cp:contentStatus/>
</cp:coreProperties>
</file>